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analyza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<sst xmlns="http://schemas.openxmlformats.org/spreadsheetml/2006/main" count="65" uniqueCount="61">
  <si>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Rok</t>
  </si>
  <si>
    <t>Pozemky</t>
  </si>
  <si>
    <t>Mimoriadna údržba</t>
  </si>
  <si>
    <t>Nová technológia</t>
  </si>
  <si>
    <t>Použitá technológia</t>
  </si>
  <si>
    <t>Stále aktíva</t>
  </si>
  <si>
    <t>Licencie</t>
  </si>
  <si>
    <t>Patenty</t>
  </si>
  <si>
    <t>Investičné náklady</t>
  </si>
  <si>
    <t>Investičné náklady v tis. SKK</t>
  </si>
  <si>
    <t>Prevádzkové náklady</t>
  </si>
  <si>
    <t>Materiál</t>
  </si>
  <si>
    <t>Osobné náklady</t>
  </si>
  <si>
    <t>Energie</t>
  </si>
  <si>
    <t>Poplatky a dane</t>
  </si>
  <si>
    <t>Iné náklady</t>
  </si>
  <si>
    <t>Obstaranie tovarov</t>
  </si>
  <si>
    <t>Prevádzkové výnosy</t>
  </si>
  <si>
    <t>Tržby za výrobky</t>
  </si>
  <si>
    <t>Tržby za služby</t>
  </si>
  <si>
    <t>Tržby za tovary</t>
  </si>
  <si>
    <t>Náklady celkom</t>
  </si>
  <si>
    <t>Výnosy z predaja majetku</t>
  </si>
  <si>
    <t>Úroky</t>
  </si>
  <si>
    <t>Výnosy celkom</t>
  </si>
  <si>
    <t>urok</t>
  </si>
  <si>
    <t>diskont</t>
  </si>
  <si>
    <t>Daňové odpisy</t>
  </si>
  <si>
    <t>Daň z príjmu</t>
  </si>
  <si>
    <t>Iné investičné náklady</t>
  </si>
  <si>
    <t>Prevádzkové náklady v tis. SK</t>
  </si>
  <si>
    <t>Služby</t>
  </si>
  <si>
    <t>Údržba</t>
  </si>
  <si>
    <t>Iné výnosy</t>
  </si>
  <si>
    <t>Hrubý zisk</t>
  </si>
  <si>
    <t>Miera výnosnosti</t>
  </si>
  <si>
    <t>Výnosy v tis. SK</t>
  </si>
  <si>
    <t>Zisk v tis. Sk</t>
  </si>
  <si>
    <t>skryť</t>
  </si>
  <si>
    <t>Súčasná hodnota celkových nákladov</t>
  </si>
  <si>
    <t>Súčasná hodnota celkových výnosov</t>
  </si>
  <si>
    <t>Kumulatívne</t>
  </si>
  <si>
    <t>Miera výnosovosti projektu:</t>
  </si>
  <si>
    <t xml:space="preserve">Tabuľka č. I </t>
  </si>
  <si>
    <t>Tabuľka č. II</t>
  </si>
  <si>
    <t>Tabuľka č. III</t>
  </si>
  <si>
    <t>Tabuľka č. IV</t>
  </si>
  <si>
    <t>Tabuľka č. V</t>
  </si>
  <si>
    <t>Náklady DNM</t>
  </si>
  <si>
    <t>Budovy a stavby</t>
  </si>
  <si>
    <t>Diskontná sadzba:</t>
  </si>
  <si>
    <t>Legenda:</t>
  </si>
  <si>
    <t>Rok začiatku realizácie projektu:</t>
  </si>
  <si>
    <t>Súčasná hodnota čistého výnosu</t>
  </si>
  <si>
    <t>Čistý výnos</t>
  </si>
  <si>
    <t>X</t>
  </si>
  <si>
    <t>Zostatok istiny úveru *</t>
  </si>
  <si>
    <t>* Ide o informatívny údaj bez vplyvu na výpočet</t>
  </si>
  <si>
    <t>biele bunky - vypĺňa príjemca</t>
  </si>
  <si>
    <t>modré bunky - sa počítajú automaticky</t>
  </si>
  <si>
    <t>žltá bunka - výsledok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</si>
</sst>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color indexed="55"/>
      <name val="Arial"/>
      <family val="0"/>
    </font>
    <font>
      <sz val="8"/>
      <color indexed="10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0" borderId="1" xfId="0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9" fontId="2" fillId="3" borderId="0" xfId="0" applyNumberFormat="1" applyFont="1" applyFill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5" fillId="5" borderId="3" xfId="0" applyFont="1" applyFill="1" applyBorder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0" fontId="2" fillId="5" borderId="4" xfId="0" applyFont="1" applyFill="1" applyBorder="1" applyAlignment="1" applyProtection="1">
      <alignment/>
      <protection hidden="1"/>
    </xf>
    <xf numFmtId="0" fontId="5" fillId="5" borderId="5" xfId="0" applyFont="1" applyFill="1" applyBorder="1" applyAlignment="1" applyProtection="1">
      <alignment/>
      <protection hidden="1"/>
    </xf>
    <xf numFmtId="0" fontId="2" fillId="5" borderId="5" xfId="0" applyFont="1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2" fillId="3" borderId="3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3" fontId="2" fillId="0" borderId="3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3" borderId="3" xfId="0" applyFont="1" applyFill="1" applyBorder="1" applyAlignment="1" applyProtection="1">
      <alignment/>
      <protection hidden="1"/>
    </xf>
    <xf numFmtId="3" fontId="5" fillId="3" borderId="0" xfId="0" applyNumberFormat="1" applyFont="1" applyFill="1" applyAlignment="1" applyProtection="1">
      <alignment/>
      <protection hidden="1"/>
    </xf>
    <xf numFmtId="3" fontId="5" fillId="3" borderId="3" xfId="0" applyNumberFormat="1" applyFont="1" applyFill="1" applyBorder="1" applyAlignment="1" applyProtection="1">
      <alignment/>
      <protection hidden="1"/>
    </xf>
    <xf numFmtId="3" fontId="5" fillId="3" borderId="3" xfId="0" applyNumberFormat="1" applyFont="1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5" fillId="3" borderId="5" xfId="0" applyFont="1" applyFill="1" applyBorder="1" applyAlignment="1" applyProtection="1">
      <alignment/>
      <protection hidden="1"/>
    </xf>
    <xf numFmtId="3" fontId="5" fillId="3" borderId="4" xfId="0" applyNumberFormat="1" applyFont="1" applyFill="1" applyBorder="1" applyAlignment="1" applyProtection="1">
      <alignment/>
      <protection hidden="1"/>
    </xf>
    <xf numFmtId="3" fontId="5" fillId="3" borderId="5" xfId="0" applyNumberFormat="1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/>
      <protection hidden="1"/>
    </xf>
    <xf numFmtId="0" fontId="2" fillId="5" borderId="6" xfId="0" applyFont="1" applyFill="1" applyBorder="1" applyAlignment="1" applyProtection="1">
      <alignment/>
      <protection hidden="1"/>
    </xf>
    <xf numFmtId="0" fontId="5" fillId="5" borderId="7" xfId="0" applyFont="1" applyFill="1" applyBorder="1" applyAlignment="1" applyProtection="1">
      <alignment/>
      <protection hidden="1"/>
    </xf>
    <xf numFmtId="0" fontId="5" fillId="5" borderId="8" xfId="0" applyFont="1" applyFill="1" applyBorder="1" applyAlignment="1" applyProtection="1">
      <alignment/>
      <protection hidden="1"/>
    </xf>
    <xf numFmtId="0" fontId="2" fillId="3" borderId="9" xfId="0" applyFont="1" applyFill="1" applyBorder="1" applyAlignment="1" applyProtection="1">
      <alignment/>
      <protection hidden="1"/>
    </xf>
    <xf numFmtId="0" fontId="2" fillId="3" borderId="10" xfId="0" applyFont="1" applyFill="1" applyBorder="1" applyAlignment="1" applyProtection="1">
      <alignment/>
      <protection hidden="1"/>
    </xf>
    <xf numFmtId="3" fontId="5" fillId="3" borderId="4" xfId="0" applyNumberFormat="1" applyFont="1" applyFill="1" applyBorder="1" applyAlignment="1" applyProtection="1">
      <alignment/>
      <protection hidden="1"/>
    </xf>
    <xf numFmtId="3" fontId="5" fillId="3" borderId="5" xfId="0" applyNumberFormat="1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3" fontId="5" fillId="3" borderId="0" xfId="0" applyNumberFormat="1" applyFont="1" applyFill="1" applyAlignment="1" applyProtection="1">
      <alignment/>
      <protection hidden="1"/>
    </xf>
    <xf numFmtId="3" fontId="5" fillId="3" borderId="3" xfId="0" applyNumberFormat="1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3" fontId="2" fillId="3" borderId="0" xfId="0" applyNumberFormat="1" applyFont="1" applyFill="1" applyAlignment="1" applyProtection="1">
      <alignment/>
      <protection hidden="1"/>
    </xf>
    <xf numFmtId="3" fontId="2" fillId="3" borderId="11" xfId="0" applyNumberFormat="1" applyFont="1" applyFill="1" applyBorder="1" applyAlignment="1" applyProtection="1">
      <alignment/>
      <protection hidden="1"/>
    </xf>
    <xf numFmtId="3" fontId="2" fillId="3" borderId="3" xfId="0" applyNumberFormat="1" applyFont="1" applyFill="1" applyBorder="1" applyAlignment="1" applyProtection="1">
      <alignment/>
      <protection hidden="1"/>
    </xf>
    <xf numFmtId="0" fontId="2" fillId="3" borderId="5" xfId="0" applyFont="1" applyFill="1" applyBorder="1" applyAlignment="1" applyProtection="1">
      <alignment/>
      <protection hidden="1"/>
    </xf>
    <xf numFmtId="3" fontId="2" fillId="3" borderId="4" xfId="0" applyNumberFormat="1" applyFont="1" applyFill="1" applyBorder="1" applyAlignment="1" applyProtection="1">
      <alignment/>
      <protection hidden="1"/>
    </xf>
    <xf numFmtId="3" fontId="2" fillId="3" borderId="5" xfId="0" applyNumberFormat="1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164" fontId="6" fillId="0" borderId="0" xfId="0" applyNumberFormat="1" applyFont="1" applyFill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3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3" fontId="2" fillId="3" borderId="0" xfId="0" applyNumberFormat="1" applyFont="1" applyFill="1" applyBorder="1" applyAlignment="1" applyProtection="1">
      <alignment/>
      <protection hidden="1"/>
    </xf>
    <xf numFmtId="0" fontId="5" fillId="3" borderId="4" xfId="0" applyFont="1" applyFill="1" applyBorder="1" applyAlignment="1" applyProtection="1">
      <alignment/>
      <protection hidden="1"/>
    </xf>
    <xf numFmtId="0" fontId="5" fillId="4" borderId="5" xfId="0" applyFont="1" applyFill="1" applyBorder="1" applyAlignment="1" applyProtection="1">
      <alignment horizontal="right"/>
      <protection hidden="1"/>
    </xf>
    <xf numFmtId="10" fontId="5" fillId="4" borderId="4" xfId="0" applyNumberFormat="1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workbookViewId="0" topLeftCell="A7">
      <selection activeCell="E13" sqref="E13"/>
    </sheetView>
  </sheetViews>
  <sheetFormatPr defaultColWidth="9.140625" defaultRowHeight="12.75"/>
  <cols>
    <col min="1" max="1" width="4.00390625" style="0" customWidth="1"/>
    <col min="2" max="2" width="34.57421875" style="0" customWidth="1"/>
    <col min="3" max="3" width="11.421875" style="0" bestFit="1" customWidth="1"/>
    <col min="4" max="4" width="10.8515625" style="0" customWidth="1"/>
    <col min="5" max="5" width="10.57421875" style="0" customWidth="1"/>
    <col min="6" max="6" width="11.57421875" style="0" customWidth="1"/>
    <col min="7" max="7" width="11.28125" style="0" customWidth="1"/>
    <col min="8" max="8" width="10.57421875" style="0" customWidth="1"/>
    <col min="9" max="9" width="10.28125" style="0" customWidth="1"/>
    <col min="10" max="10" width="10.7109375" style="0" customWidth="1"/>
    <col min="11" max="11" width="11.00390625" style="0" customWidth="1"/>
    <col min="12" max="12" width="10.57421875" style="0" customWidth="1"/>
    <col min="13" max="13" width="10.7109375" style="0" customWidth="1"/>
    <col min="14" max="14" width="10.57421875" style="0" customWidth="1"/>
    <col min="15" max="15" width="10.28125" style="0" customWidth="1"/>
    <col min="16" max="16" width="11.140625" style="0" customWidth="1"/>
    <col min="17" max="17" width="11.7109375" style="0" customWidth="1"/>
    <col min="18" max="18" width="12.421875" style="0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3" t="s">
        <v>51</v>
      </c>
      <c r="C2" s="4"/>
      <c r="D2" s="2" t="s">
        <v>58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/>
      <c r="B3" s="2"/>
      <c r="C3" s="5"/>
      <c r="D3" s="2" t="s">
        <v>59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/>
      <c r="B4" s="2"/>
      <c r="C4" s="6"/>
      <c r="D4" s="2" t="s">
        <v>60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7"/>
      <c r="B6" s="8" t="s">
        <v>52</v>
      </c>
      <c r="C6" s="9">
        <v>2008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7"/>
      <c r="B7" s="8" t="s">
        <v>50</v>
      </c>
      <c r="C7" s="10">
        <v>0.05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3.5" thickBot="1">
      <c r="A8" s="11"/>
      <c r="B8" s="12" t="s">
        <v>43</v>
      </c>
      <c r="C8" s="12">
        <f>C6</f>
        <v>2008</v>
      </c>
      <c r="D8" s="12">
        <f aca="true" t="shared" si="0" ref="D8:Q8">C8+1</f>
        <v>2009</v>
      </c>
      <c r="E8" s="12">
        <f t="shared" si="0"/>
        <v>2010</v>
      </c>
      <c r="F8" s="12">
        <f t="shared" si="0"/>
        <v>2011</v>
      </c>
      <c r="G8" s="12">
        <f t="shared" si="0"/>
        <v>2012</v>
      </c>
      <c r="H8" s="12">
        <f t="shared" si="0"/>
        <v>2013</v>
      </c>
      <c r="I8" s="12">
        <f t="shared" si="0"/>
        <v>2014</v>
      </c>
      <c r="J8" s="12">
        <f t="shared" si="0"/>
        <v>2015</v>
      </c>
      <c r="K8" s="12">
        <f t="shared" si="0"/>
        <v>2016</v>
      </c>
      <c r="L8" s="12">
        <f t="shared" si="0"/>
        <v>2017</v>
      </c>
      <c r="M8" s="12">
        <f t="shared" si="0"/>
        <v>2018</v>
      </c>
      <c r="N8" s="12">
        <f t="shared" si="0"/>
        <v>2019</v>
      </c>
      <c r="O8" s="12">
        <f t="shared" si="0"/>
        <v>2020</v>
      </c>
      <c r="P8" s="12">
        <f t="shared" si="0"/>
        <v>2021</v>
      </c>
      <c r="Q8" s="12">
        <f t="shared" si="0"/>
        <v>2022</v>
      </c>
      <c r="R8" s="7"/>
    </row>
    <row r="9" spans="1:18" ht="12.75">
      <c r="A9" s="13"/>
      <c r="B9" s="14" t="s">
        <v>0</v>
      </c>
      <c r="C9" s="15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5">
        <v>9</v>
      </c>
      <c r="L9" s="15">
        <v>10</v>
      </c>
      <c r="M9" s="15">
        <v>11</v>
      </c>
      <c r="N9" s="15">
        <v>12</v>
      </c>
      <c r="O9" s="15">
        <v>13</v>
      </c>
      <c r="P9" s="15">
        <v>14</v>
      </c>
      <c r="Q9" s="14">
        <v>15</v>
      </c>
      <c r="R9" s="7"/>
    </row>
    <row r="10" spans="1:18" ht="12.75">
      <c r="A10" s="16"/>
      <c r="B10" s="17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  <c r="R10" s="7"/>
    </row>
    <row r="11" spans="1:18" ht="12.75">
      <c r="A11" s="19">
        <v>1</v>
      </c>
      <c r="B11" s="20" t="s">
        <v>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7"/>
    </row>
    <row r="12" spans="1:18" ht="12.75">
      <c r="A12" s="19">
        <v>2</v>
      </c>
      <c r="B12" s="20" t="s">
        <v>49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7"/>
    </row>
    <row r="13" spans="1:18" ht="12.75">
      <c r="A13" s="19">
        <v>3</v>
      </c>
      <c r="B13" s="20" t="s">
        <v>3</v>
      </c>
      <c r="C13" s="21"/>
      <c r="D13" s="21"/>
      <c r="E13" s="21"/>
      <c r="F13" s="21"/>
      <c r="G13" s="21"/>
      <c r="H13" s="23"/>
      <c r="I13" s="21"/>
      <c r="J13" s="21"/>
      <c r="K13" s="21"/>
      <c r="L13" s="21"/>
      <c r="M13" s="23"/>
      <c r="N13" s="21"/>
      <c r="O13" s="21"/>
      <c r="P13" s="21"/>
      <c r="Q13" s="22"/>
      <c r="R13" s="7"/>
    </row>
    <row r="14" spans="1:18" ht="12.75">
      <c r="A14" s="19">
        <v>4</v>
      </c>
      <c r="B14" s="20" t="s">
        <v>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7"/>
    </row>
    <row r="15" spans="1:18" ht="12.75">
      <c r="A15" s="19">
        <v>5</v>
      </c>
      <c r="B15" s="20" t="s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7"/>
    </row>
    <row r="16" spans="1:18" ht="12.75">
      <c r="A16" s="19"/>
      <c r="B16" s="24" t="s">
        <v>5</v>
      </c>
      <c r="C16" s="25">
        <f aca="true" t="shared" si="1" ref="C16:Q16">SUM(C11:C15)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5">
        <f t="shared" si="1"/>
        <v>0</v>
      </c>
      <c r="P16" s="25">
        <f t="shared" si="1"/>
        <v>0</v>
      </c>
      <c r="Q16" s="26">
        <f t="shared" si="1"/>
        <v>0</v>
      </c>
      <c r="R16" s="7"/>
    </row>
    <row r="17" spans="1:18" ht="12.75">
      <c r="A17" s="19">
        <v>6</v>
      </c>
      <c r="B17" s="20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7"/>
    </row>
    <row r="18" spans="1:18" ht="12.75">
      <c r="A18" s="19">
        <v>7</v>
      </c>
      <c r="B18" s="20" t="s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7"/>
    </row>
    <row r="19" spans="1:18" ht="12.75">
      <c r="A19" s="19">
        <v>8</v>
      </c>
      <c r="B19" s="20" t="s">
        <v>29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7"/>
    </row>
    <row r="20" spans="1:18" ht="12.75">
      <c r="A20" s="19"/>
      <c r="B20" s="24" t="s">
        <v>48</v>
      </c>
      <c r="C20" s="25">
        <f aca="true" t="shared" si="2" ref="C20:Q20">SUM(C17:C19)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7">
        <f t="shared" si="2"/>
        <v>0</v>
      </c>
      <c r="R20" s="7"/>
    </row>
    <row r="21" spans="1:18" ht="12.75">
      <c r="A21" s="28"/>
      <c r="B21" s="29" t="s">
        <v>8</v>
      </c>
      <c r="C21" s="30">
        <f aca="true" t="shared" si="3" ref="C21:Q21">C16+C20</f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 t="shared" si="3"/>
        <v>0</v>
      </c>
      <c r="M21" s="30">
        <f t="shared" si="3"/>
        <v>0</v>
      </c>
      <c r="N21" s="30">
        <f t="shared" si="3"/>
        <v>0</v>
      </c>
      <c r="O21" s="30">
        <f t="shared" si="3"/>
        <v>0</v>
      </c>
      <c r="P21" s="30">
        <f t="shared" si="3"/>
        <v>0</v>
      </c>
      <c r="Q21" s="31">
        <f t="shared" si="3"/>
        <v>0</v>
      </c>
      <c r="R21" s="7"/>
    </row>
    <row r="22" spans="1:18" ht="12.7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7"/>
    </row>
    <row r="23" spans="1:18" ht="12.7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7"/>
    </row>
    <row r="24" spans="1:18" ht="13.5" thickBot="1">
      <c r="A24" s="11"/>
      <c r="B24" s="12" t="s">
        <v>44</v>
      </c>
      <c r="C24" s="34">
        <f aca="true" t="shared" si="4" ref="C24:Q24">C8</f>
        <v>2008</v>
      </c>
      <c r="D24" s="34">
        <f t="shared" si="4"/>
        <v>2009</v>
      </c>
      <c r="E24" s="34">
        <f t="shared" si="4"/>
        <v>2010</v>
      </c>
      <c r="F24" s="34">
        <f t="shared" si="4"/>
        <v>2011</v>
      </c>
      <c r="G24" s="34">
        <f t="shared" si="4"/>
        <v>2012</v>
      </c>
      <c r="H24" s="34">
        <f t="shared" si="4"/>
        <v>2013</v>
      </c>
      <c r="I24" s="34">
        <f t="shared" si="4"/>
        <v>2014</v>
      </c>
      <c r="J24" s="34">
        <f t="shared" si="4"/>
        <v>2015</v>
      </c>
      <c r="K24" s="34">
        <f t="shared" si="4"/>
        <v>2016</v>
      </c>
      <c r="L24" s="34">
        <f t="shared" si="4"/>
        <v>2017</v>
      </c>
      <c r="M24" s="34">
        <f t="shared" si="4"/>
        <v>2018</v>
      </c>
      <c r="N24" s="34">
        <f t="shared" si="4"/>
        <v>2019</v>
      </c>
      <c r="O24" s="34">
        <f t="shared" si="4"/>
        <v>2020</v>
      </c>
      <c r="P24" s="34">
        <f t="shared" si="4"/>
        <v>2021</v>
      </c>
      <c r="Q24" s="34">
        <f t="shared" si="4"/>
        <v>2022</v>
      </c>
      <c r="R24" s="7"/>
    </row>
    <row r="25" spans="1:18" ht="12.75">
      <c r="A25" s="35"/>
      <c r="B25" s="36" t="s">
        <v>30</v>
      </c>
      <c r="C25" s="37">
        <v>1</v>
      </c>
      <c r="D25" s="37">
        <v>2</v>
      </c>
      <c r="E25" s="37">
        <v>3</v>
      </c>
      <c r="F25" s="37">
        <v>4</v>
      </c>
      <c r="G25" s="37">
        <v>5</v>
      </c>
      <c r="H25" s="37">
        <v>6</v>
      </c>
      <c r="I25" s="37">
        <v>7</v>
      </c>
      <c r="J25" s="37">
        <v>8</v>
      </c>
      <c r="K25" s="37">
        <v>9</v>
      </c>
      <c r="L25" s="37">
        <v>10</v>
      </c>
      <c r="M25" s="37">
        <v>11</v>
      </c>
      <c r="N25" s="37">
        <v>12</v>
      </c>
      <c r="O25" s="37">
        <v>13</v>
      </c>
      <c r="P25" s="37">
        <v>14</v>
      </c>
      <c r="Q25" s="36">
        <v>15</v>
      </c>
      <c r="R25" s="7"/>
    </row>
    <row r="26" spans="1:18" ht="12.75">
      <c r="A26" s="38">
        <v>9</v>
      </c>
      <c r="B26" s="20" t="s">
        <v>11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7"/>
    </row>
    <row r="27" spans="1:18" ht="12.75">
      <c r="A27" s="38">
        <v>10</v>
      </c>
      <c r="B27" s="20" t="s">
        <v>16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7"/>
    </row>
    <row r="28" spans="1:18" ht="12.75">
      <c r="A28" s="38">
        <v>11</v>
      </c>
      <c r="B28" s="20" t="s">
        <v>12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7"/>
    </row>
    <row r="29" spans="1:18" ht="12.75">
      <c r="A29" s="38">
        <v>12</v>
      </c>
      <c r="B29" s="20" t="s">
        <v>31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7"/>
    </row>
    <row r="30" spans="1:18" ht="12.75">
      <c r="A30" s="38">
        <v>13</v>
      </c>
      <c r="B30" s="20" t="s">
        <v>13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7"/>
    </row>
    <row r="31" spans="1:18" ht="12.75">
      <c r="A31" s="38">
        <v>14</v>
      </c>
      <c r="B31" s="20" t="s">
        <v>32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7"/>
    </row>
    <row r="32" spans="1:18" ht="12.75">
      <c r="A32" s="38">
        <v>15</v>
      </c>
      <c r="B32" s="20" t="s">
        <v>23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7"/>
    </row>
    <row r="33" spans="1:18" ht="12.75">
      <c r="A33" s="38">
        <v>16</v>
      </c>
      <c r="B33" s="20" t="s">
        <v>14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7"/>
    </row>
    <row r="34" spans="1:18" ht="12.75">
      <c r="A34" s="38">
        <v>17</v>
      </c>
      <c r="B34" s="20" t="s">
        <v>15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7"/>
    </row>
    <row r="35" spans="1:18" ht="12.75">
      <c r="A35" s="39"/>
      <c r="B35" s="29" t="s">
        <v>10</v>
      </c>
      <c r="C35" s="40">
        <f aca="true" t="shared" si="5" ref="C35:Q35">SUM(C26:C34)</f>
        <v>0</v>
      </c>
      <c r="D35" s="40">
        <f t="shared" si="5"/>
        <v>0</v>
      </c>
      <c r="E35" s="40">
        <f t="shared" si="5"/>
        <v>0</v>
      </c>
      <c r="F35" s="40">
        <f t="shared" si="5"/>
        <v>0</v>
      </c>
      <c r="G35" s="40">
        <f t="shared" si="5"/>
        <v>0</v>
      </c>
      <c r="H35" s="40">
        <f t="shared" si="5"/>
        <v>0</v>
      </c>
      <c r="I35" s="40">
        <f t="shared" si="5"/>
        <v>0</v>
      </c>
      <c r="J35" s="40">
        <f t="shared" si="5"/>
        <v>0</v>
      </c>
      <c r="K35" s="40">
        <f t="shared" si="5"/>
        <v>0</v>
      </c>
      <c r="L35" s="40">
        <f t="shared" si="5"/>
        <v>0</v>
      </c>
      <c r="M35" s="40">
        <f t="shared" si="5"/>
        <v>0</v>
      </c>
      <c r="N35" s="40">
        <f t="shared" si="5"/>
        <v>0</v>
      </c>
      <c r="O35" s="40">
        <f t="shared" si="5"/>
        <v>0</v>
      </c>
      <c r="P35" s="40">
        <f t="shared" si="5"/>
        <v>0</v>
      </c>
      <c r="Q35" s="41">
        <f t="shared" si="5"/>
        <v>0</v>
      </c>
      <c r="R35" s="7"/>
    </row>
    <row r="36" spans="1:18" ht="12.75">
      <c r="A36" s="42" t="s">
        <v>55</v>
      </c>
      <c r="B36" s="43" t="s">
        <v>56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7"/>
    </row>
    <row r="37" spans="1:18" ht="12.75">
      <c r="A37" s="7"/>
      <c r="B37" s="45" t="s">
        <v>57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7"/>
      <c r="B38" s="4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3.5" thickBot="1">
      <c r="A39" s="11"/>
      <c r="B39" s="12" t="s">
        <v>45</v>
      </c>
      <c r="C39" s="34">
        <f aca="true" t="shared" si="6" ref="C39:Q39">C24</f>
        <v>2008</v>
      </c>
      <c r="D39" s="34">
        <f t="shared" si="6"/>
        <v>2009</v>
      </c>
      <c r="E39" s="34">
        <f t="shared" si="6"/>
        <v>2010</v>
      </c>
      <c r="F39" s="34">
        <f t="shared" si="6"/>
        <v>2011</v>
      </c>
      <c r="G39" s="34">
        <f t="shared" si="6"/>
        <v>2012</v>
      </c>
      <c r="H39" s="34">
        <f t="shared" si="6"/>
        <v>2013</v>
      </c>
      <c r="I39" s="34">
        <f t="shared" si="6"/>
        <v>2014</v>
      </c>
      <c r="J39" s="34">
        <f t="shared" si="6"/>
        <v>2015</v>
      </c>
      <c r="K39" s="34">
        <f t="shared" si="6"/>
        <v>2016</v>
      </c>
      <c r="L39" s="34">
        <f t="shared" si="6"/>
        <v>2017</v>
      </c>
      <c r="M39" s="34">
        <f t="shared" si="6"/>
        <v>2018</v>
      </c>
      <c r="N39" s="34">
        <f t="shared" si="6"/>
        <v>2019</v>
      </c>
      <c r="O39" s="34">
        <f t="shared" si="6"/>
        <v>2020</v>
      </c>
      <c r="P39" s="34">
        <f t="shared" si="6"/>
        <v>2021</v>
      </c>
      <c r="Q39" s="34">
        <f t="shared" si="6"/>
        <v>2022</v>
      </c>
      <c r="R39" s="7"/>
    </row>
    <row r="40" spans="1:18" ht="12.75">
      <c r="A40" s="35"/>
      <c r="B40" s="36" t="s">
        <v>36</v>
      </c>
      <c r="C40" s="37">
        <v>1</v>
      </c>
      <c r="D40" s="37">
        <v>2</v>
      </c>
      <c r="E40" s="37">
        <v>3</v>
      </c>
      <c r="F40" s="37">
        <v>4</v>
      </c>
      <c r="G40" s="37">
        <v>5</v>
      </c>
      <c r="H40" s="37">
        <v>6</v>
      </c>
      <c r="I40" s="37">
        <v>7</v>
      </c>
      <c r="J40" s="37">
        <v>8</v>
      </c>
      <c r="K40" s="37">
        <v>9</v>
      </c>
      <c r="L40" s="37">
        <v>10</v>
      </c>
      <c r="M40" s="37">
        <v>11</v>
      </c>
      <c r="N40" s="37">
        <v>12</v>
      </c>
      <c r="O40" s="37">
        <v>13</v>
      </c>
      <c r="P40" s="37">
        <v>14</v>
      </c>
      <c r="Q40" s="36">
        <v>15</v>
      </c>
      <c r="R40" s="7"/>
    </row>
    <row r="41" spans="1:18" ht="12.75">
      <c r="A41" s="38">
        <v>18</v>
      </c>
      <c r="B41" s="20" t="s">
        <v>19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7"/>
    </row>
    <row r="42" spans="1:18" ht="12.75">
      <c r="A42" s="38">
        <v>19</v>
      </c>
      <c r="B42" s="20" t="s">
        <v>18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  <c r="R42" s="7"/>
    </row>
    <row r="43" spans="1:18" ht="12.75">
      <c r="A43" s="38">
        <v>20</v>
      </c>
      <c r="B43" s="20" t="s">
        <v>20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7"/>
    </row>
    <row r="44" spans="1:18" ht="12.75">
      <c r="A44" s="38"/>
      <c r="B44" s="24" t="s">
        <v>17</v>
      </c>
      <c r="C44" s="47">
        <f aca="true" t="shared" si="7" ref="C44:Q44">SUM(C41:C43)</f>
        <v>0</v>
      </c>
      <c r="D44" s="47">
        <f t="shared" si="7"/>
        <v>0</v>
      </c>
      <c r="E44" s="47">
        <f t="shared" si="7"/>
        <v>0</v>
      </c>
      <c r="F44" s="47">
        <f t="shared" si="7"/>
        <v>0</v>
      </c>
      <c r="G44" s="47">
        <f t="shared" si="7"/>
        <v>0</v>
      </c>
      <c r="H44" s="47">
        <f t="shared" si="7"/>
        <v>0</v>
      </c>
      <c r="I44" s="47">
        <f t="shared" si="7"/>
        <v>0</v>
      </c>
      <c r="J44" s="47">
        <f t="shared" si="7"/>
        <v>0</v>
      </c>
      <c r="K44" s="47">
        <f t="shared" si="7"/>
        <v>0</v>
      </c>
      <c r="L44" s="47">
        <f t="shared" si="7"/>
        <v>0</v>
      </c>
      <c r="M44" s="47">
        <f t="shared" si="7"/>
        <v>0</v>
      </c>
      <c r="N44" s="47">
        <f t="shared" si="7"/>
        <v>0</v>
      </c>
      <c r="O44" s="47">
        <f t="shared" si="7"/>
        <v>0</v>
      </c>
      <c r="P44" s="47">
        <f t="shared" si="7"/>
        <v>0</v>
      </c>
      <c r="Q44" s="48">
        <f t="shared" si="7"/>
        <v>0</v>
      </c>
      <c r="R44" s="7"/>
    </row>
    <row r="45" spans="1:18" ht="12.75">
      <c r="A45" s="38">
        <v>21</v>
      </c>
      <c r="B45" s="20" t="s">
        <v>22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  <c r="R45" s="7"/>
    </row>
    <row r="46" spans="1:18" ht="12.75">
      <c r="A46" s="38">
        <v>22</v>
      </c>
      <c r="B46" s="20" t="s">
        <v>33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7"/>
    </row>
    <row r="47" spans="1:18" ht="12.75">
      <c r="A47" s="39"/>
      <c r="B47" s="29" t="s">
        <v>24</v>
      </c>
      <c r="C47" s="40">
        <f aca="true" t="shared" si="8" ref="C47:Q47">SUM(C44:C46)</f>
        <v>0</v>
      </c>
      <c r="D47" s="40">
        <f t="shared" si="8"/>
        <v>0</v>
      </c>
      <c r="E47" s="40">
        <f t="shared" si="8"/>
        <v>0</v>
      </c>
      <c r="F47" s="40">
        <f t="shared" si="8"/>
        <v>0</v>
      </c>
      <c r="G47" s="40">
        <f t="shared" si="8"/>
        <v>0</v>
      </c>
      <c r="H47" s="40">
        <f t="shared" si="8"/>
        <v>0</v>
      </c>
      <c r="I47" s="40">
        <f t="shared" si="8"/>
        <v>0</v>
      </c>
      <c r="J47" s="40">
        <f t="shared" si="8"/>
        <v>0</v>
      </c>
      <c r="K47" s="40">
        <f t="shared" si="8"/>
        <v>0</v>
      </c>
      <c r="L47" s="40">
        <f t="shared" si="8"/>
        <v>0</v>
      </c>
      <c r="M47" s="40">
        <f t="shared" si="8"/>
        <v>0</v>
      </c>
      <c r="N47" s="40">
        <f t="shared" si="8"/>
        <v>0</v>
      </c>
      <c r="O47" s="40">
        <f t="shared" si="8"/>
        <v>0</v>
      </c>
      <c r="P47" s="40">
        <f t="shared" si="8"/>
        <v>0</v>
      </c>
      <c r="Q47" s="41">
        <f t="shared" si="8"/>
        <v>0</v>
      </c>
      <c r="R47" s="7"/>
    </row>
    <row r="48" spans="1:18" ht="12.75">
      <c r="A48" s="7"/>
      <c r="B48" s="4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>
      <c r="A49" s="7"/>
      <c r="B49" s="4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3.5" thickBot="1">
      <c r="A50" s="7"/>
      <c r="B50" s="12" t="s">
        <v>46</v>
      </c>
      <c r="C50" s="49">
        <f aca="true" t="shared" si="9" ref="C50:Q50">C39</f>
        <v>2008</v>
      </c>
      <c r="D50" s="49">
        <f t="shared" si="9"/>
        <v>2009</v>
      </c>
      <c r="E50" s="49">
        <f t="shared" si="9"/>
        <v>2010</v>
      </c>
      <c r="F50" s="49">
        <f t="shared" si="9"/>
        <v>2011</v>
      </c>
      <c r="G50" s="49">
        <f t="shared" si="9"/>
        <v>2012</v>
      </c>
      <c r="H50" s="49">
        <f t="shared" si="9"/>
        <v>2013</v>
      </c>
      <c r="I50" s="49">
        <f t="shared" si="9"/>
        <v>2014</v>
      </c>
      <c r="J50" s="49">
        <f t="shared" si="9"/>
        <v>2015</v>
      </c>
      <c r="K50" s="49">
        <f t="shared" si="9"/>
        <v>2016</v>
      </c>
      <c r="L50" s="49">
        <f t="shared" si="9"/>
        <v>2017</v>
      </c>
      <c r="M50" s="49">
        <f t="shared" si="9"/>
        <v>2018</v>
      </c>
      <c r="N50" s="49">
        <f t="shared" si="9"/>
        <v>2019</v>
      </c>
      <c r="O50" s="49">
        <f t="shared" si="9"/>
        <v>2020</v>
      </c>
      <c r="P50" s="49">
        <f t="shared" si="9"/>
        <v>2021</v>
      </c>
      <c r="Q50" s="49">
        <f t="shared" si="9"/>
        <v>2022</v>
      </c>
      <c r="R50" s="7"/>
    </row>
    <row r="51" spans="1:18" ht="12.75">
      <c r="A51" s="35"/>
      <c r="B51" s="36" t="s">
        <v>37</v>
      </c>
      <c r="C51" s="37">
        <v>1</v>
      </c>
      <c r="D51" s="37">
        <v>2</v>
      </c>
      <c r="E51" s="37">
        <v>3</v>
      </c>
      <c r="F51" s="37">
        <v>4</v>
      </c>
      <c r="G51" s="37">
        <v>5</v>
      </c>
      <c r="H51" s="37">
        <v>6</v>
      </c>
      <c r="I51" s="37">
        <v>7</v>
      </c>
      <c r="J51" s="37">
        <v>8</v>
      </c>
      <c r="K51" s="37">
        <v>9</v>
      </c>
      <c r="L51" s="37">
        <v>10</v>
      </c>
      <c r="M51" s="37">
        <v>11</v>
      </c>
      <c r="N51" s="37">
        <v>12</v>
      </c>
      <c r="O51" s="37">
        <v>13</v>
      </c>
      <c r="P51" s="37">
        <v>14</v>
      </c>
      <c r="Q51" s="36">
        <v>15</v>
      </c>
      <c r="R51" s="7"/>
    </row>
    <row r="52" spans="1:18" ht="12.75">
      <c r="A52" s="19">
        <v>23</v>
      </c>
      <c r="B52" s="20" t="s">
        <v>24</v>
      </c>
      <c r="C52" s="50">
        <f aca="true" t="shared" si="10" ref="C52:Q52">C47</f>
        <v>0</v>
      </c>
      <c r="D52" s="50">
        <f t="shared" si="10"/>
        <v>0</v>
      </c>
      <c r="E52" s="50">
        <f t="shared" si="10"/>
        <v>0</v>
      </c>
      <c r="F52" s="50">
        <f t="shared" si="10"/>
        <v>0</v>
      </c>
      <c r="G52" s="50">
        <f t="shared" si="10"/>
        <v>0</v>
      </c>
      <c r="H52" s="50">
        <f t="shared" si="10"/>
        <v>0</v>
      </c>
      <c r="I52" s="50">
        <f t="shared" si="10"/>
        <v>0</v>
      </c>
      <c r="J52" s="50">
        <f t="shared" si="10"/>
        <v>0</v>
      </c>
      <c r="K52" s="50">
        <f t="shared" si="10"/>
        <v>0</v>
      </c>
      <c r="L52" s="50">
        <f t="shared" si="10"/>
        <v>0</v>
      </c>
      <c r="M52" s="50">
        <f t="shared" si="10"/>
        <v>0</v>
      </c>
      <c r="N52" s="50">
        <f t="shared" si="10"/>
        <v>0</v>
      </c>
      <c r="O52" s="50">
        <f t="shared" si="10"/>
        <v>0</v>
      </c>
      <c r="P52" s="50">
        <f t="shared" si="10"/>
        <v>0</v>
      </c>
      <c r="Q52" s="51">
        <f t="shared" si="10"/>
        <v>0</v>
      </c>
      <c r="R52" s="7"/>
    </row>
    <row r="53" spans="1:18" ht="12.75">
      <c r="A53" s="19">
        <v>24</v>
      </c>
      <c r="B53" s="20" t="s">
        <v>10</v>
      </c>
      <c r="C53" s="50">
        <f aca="true" t="shared" si="11" ref="C53:Q53">C35</f>
        <v>0</v>
      </c>
      <c r="D53" s="50">
        <f t="shared" si="11"/>
        <v>0</v>
      </c>
      <c r="E53" s="50">
        <f t="shared" si="11"/>
        <v>0</v>
      </c>
      <c r="F53" s="50">
        <f t="shared" si="11"/>
        <v>0</v>
      </c>
      <c r="G53" s="50">
        <f t="shared" si="11"/>
        <v>0</v>
      </c>
      <c r="H53" s="50">
        <f t="shared" si="11"/>
        <v>0</v>
      </c>
      <c r="I53" s="50">
        <f t="shared" si="11"/>
        <v>0</v>
      </c>
      <c r="J53" s="50">
        <f t="shared" si="11"/>
        <v>0</v>
      </c>
      <c r="K53" s="50">
        <f t="shared" si="11"/>
        <v>0</v>
      </c>
      <c r="L53" s="50">
        <f t="shared" si="11"/>
        <v>0</v>
      </c>
      <c r="M53" s="50">
        <f t="shared" si="11"/>
        <v>0</v>
      </c>
      <c r="N53" s="50">
        <f t="shared" si="11"/>
        <v>0</v>
      </c>
      <c r="O53" s="50">
        <f t="shared" si="11"/>
        <v>0</v>
      </c>
      <c r="P53" s="50">
        <f t="shared" si="11"/>
        <v>0</v>
      </c>
      <c r="Q53" s="52">
        <f t="shared" si="11"/>
        <v>0</v>
      </c>
      <c r="R53" s="7"/>
    </row>
    <row r="54" spans="1:18" ht="12.75">
      <c r="A54" s="19">
        <v>25</v>
      </c>
      <c r="B54" s="20" t="s">
        <v>27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  <c r="R54" s="7"/>
    </row>
    <row r="55" spans="1:18" ht="12.75">
      <c r="A55" s="19">
        <v>26</v>
      </c>
      <c r="B55" s="20" t="s">
        <v>34</v>
      </c>
      <c r="C55" s="50">
        <f aca="true" t="shared" si="12" ref="C55:Q55">C52-C53-C54</f>
        <v>0</v>
      </c>
      <c r="D55" s="50">
        <f t="shared" si="12"/>
        <v>0</v>
      </c>
      <c r="E55" s="50">
        <f t="shared" si="12"/>
        <v>0</v>
      </c>
      <c r="F55" s="50">
        <f t="shared" si="12"/>
        <v>0</v>
      </c>
      <c r="G55" s="50">
        <f t="shared" si="12"/>
        <v>0</v>
      </c>
      <c r="H55" s="50">
        <f t="shared" si="12"/>
        <v>0</v>
      </c>
      <c r="I55" s="50">
        <f t="shared" si="12"/>
        <v>0</v>
      </c>
      <c r="J55" s="50">
        <f t="shared" si="12"/>
        <v>0</v>
      </c>
      <c r="K55" s="50">
        <f t="shared" si="12"/>
        <v>0</v>
      </c>
      <c r="L55" s="50">
        <f t="shared" si="12"/>
        <v>0</v>
      </c>
      <c r="M55" s="50">
        <f t="shared" si="12"/>
        <v>0</v>
      </c>
      <c r="N55" s="50">
        <f t="shared" si="12"/>
        <v>0</v>
      </c>
      <c r="O55" s="50">
        <f t="shared" si="12"/>
        <v>0</v>
      </c>
      <c r="P55" s="50">
        <f t="shared" si="12"/>
        <v>0</v>
      </c>
      <c r="Q55" s="52">
        <f t="shared" si="12"/>
        <v>0</v>
      </c>
      <c r="R55" s="7"/>
    </row>
    <row r="56" spans="1:18" ht="12.75">
      <c r="A56" s="28">
        <v>27</v>
      </c>
      <c r="B56" s="53" t="s">
        <v>28</v>
      </c>
      <c r="C56" s="54">
        <f aca="true" t="shared" si="13" ref="C56:Q56">IF(C55&gt;0,C55*0.19,0)</f>
        <v>0</v>
      </c>
      <c r="D56" s="54">
        <f t="shared" si="13"/>
        <v>0</v>
      </c>
      <c r="E56" s="54">
        <f t="shared" si="13"/>
        <v>0</v>
      </c>
      <c r="F56" s="54">
        <f t="shared" si="13"/>
        <v>0</v>
      </c>
      <c r="G56" s="54">
        <f t="shared" si="13"/>
        <v>0</v>
      </c>
      <c r="H56" s="54">
        <f t="shared" si="13"/>
        <v>0</v>
      </c>
      <c r="I56" s="54">
        <f t="shared" si="13"/>
        <v>0</v>
      </c>
      <c r="J56" s="54">
        <f t="shared" si="13"/>
        <v>0</v>
      </c>
      <c r="K56" s="54">
        <f t="shared" si="13"/>
        <v>0</v>
      </c>
      <c r="L56" s="54">
        <f t="shared" si="13"/>
        <v>0</v>
      </c>
      <c r="M56" s="54">
        <f t="shared" si="13"/>
        <v>0</v>
      </c>
      <c r="N56" s="54">
        <f t="shared" si="13"/>
        <v>0</v>
      </c>
      <c r="O56" s="54">
        <f t="shared" si="13"/>
        <v>0</v>
      </c>
      <c r="P56" s="54">
        <f t="shared" si="13"/>
        <v>0</v>
      </c>
      <c r="Q56" s="55">
        <f t="shared" si="13"/>
        <v>0</v>
      </c>
      <c r="R56" s="7"/>
    </row>
    <row r="57" spans="1:18" ht="12.75">
      <c r="A57" s="7"/>
      <c r="B57" s="4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2.75">
      <c r="A58" s="7"/>
      <c r="B58" s="4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3.5" thickBot="1">
      <c r="A59" s="7"/>
      <c r="B59" s="12" t="s">
        <v>47</v>
      </c>
      <c r="C59" s="49">
        <f aca="true" t="shared" si="14" ref="C59:Q59">C50</f>
        <v>2008</v>
      </c>
      <c r="D59" s="49">
        <f t="shared" si="14"/>
        <v>2009</v>
      </c>
      <c r="E59" s="49">
        <f t="shared" si="14"/>
        <v>2010</v>
      </c>
      <c r="F59" s="49">
        <f t="shared" si="14"/>
        <v>2011</v>
      </c>
      <c r="G59" s="49">
        <f t="shared" si="14"/>
        <v>2012</v>
      </c>
      <c r="H59" s="49">
        <f t="shared" si="14"/>
        <v>2013</v>
      </c>
      <c r="I59" s="49">
        <f t="shared" si="14"/>
        <v>2014</v>
      </c>
      <c r="J59" s="49">
        <f t="shared" si="14"/>
        <v>2015</v>
      </c>
      <c r="K59" s="49">
        <f t="shared" si="14"/>
        <v>2016</v>
      </c>
      <c r="L59" s="49">
        <f t="shared" si="14"/>
        <v>2017</v>
      </c>
      <c r="M59" s="49">
        <f t="shared" si="14"/>
        <v>2018</v>
      </c>
      <c r="N59" s="49">
        <f t="shared" si="14"/>
        <v>2019</v>
      </c>
      <c r="O59" s="49">
        <f t="shared" si="14"/>
        <v>2020</v>
      </c>
      <c r="P59" s="49">
        <f t="shared" si="14"/>
        <v>2021</v>
      </c>
      <c r="Q59" s="49">
        <f t="shared" si="14"/>
        <v>2022</v>
      </c>
      <c r="R59" s="7"/>
    </row>
    <row r="60" spans="1:18" ht="12.75">
      <c r="A60" s="35"/>
      <c r="B60" s="36" t="s">
        <v>35</v>
      </c>
      <c r="C60" s="37">
        <v>1</v>
      </c>
      <c r="D60" s="37">
        <v>2</v>
      </c>
      <c r="E60" s="37">
        <v>3</v>
      </c>
      <c r="F60" s="37">
        <v>4</v>
      </c>
      <c r="G60" s="37">
        <v>5</v>
      </c>
      <c r="H60" s="37">
        <v>6</v>
      </c>
      <c r="I60" s="37">
        <v>7</v>
      </c>
      <c r="J60" s="37">
        <v>8</v>
      </c>
      <c r="K60" s="37">
        <v>9</v>
      </c>
      <c r="L60" s="37">
        <v>10</v>
      </c>
      <c r="M60" s="37">
        <v>11</v>
      </c>
      <c r="N60" s="37">
        <v>12</v>
      </c>
      <c r="O60" s="37">
        <v>13</v>
      </c>
      <c r="P60" s="37">
        <v>14</v>
      </c>
      <c r="Q60" s="37">
        <v>15</v>
      </c>
      <c r="R60" s="36" t="s">
        <v>41</v>
      </c>
    </row>
    <row r="61" spans="1:18" ht="12.75" hidden="1">
      <c r="A61" s="56"/>
      <c r="B61" s="57" t="s">
        <v>25</v>
      </c>
      <c r="C61" s="58">
        <f aca="true" t="shared" si="15" ref="C61:Q61">POWER(1+$C$7,C9)</f>
        <v>1.05</v>
      </c>
      <c r="D61" s="58">
        <f t="shared" si="15"/>
        <v>1.1025</v>
      </c>
      <c r="E61" s="58">
        <f t="shared" si="15"/>
        <v>1.1576250000000001</v>
      </c>
      <c r="F61" s="58">
        <f t="shared" si="15"/>
        <v>1.21550625</v>
      </c>
      <c r="G61" s="58">
        <f t="shared" si="15"/>
        <v>1.2762815625000001</v>
      </c>
      <c r="H61" s="58">
        <f t="shared" si="15"/>
        <v>1.340095640625</v>
      </c>
      <c r="I61" s="58">
        <f t="shared" si="15"/>
        <v>1.4071004226562502</v>
      </c>
      <c r="J61" s="58">
        <f t="shared" si="15"/>
        <v>1.4774554437890626</v>
      </c>
      <c r="K61" s="58">
        <f t="shared" si="15"/>
        <v>1.5513282159785158</v>
      </c>
      <c r="L61" s="58">
        <f t="shared" si="15"/>
        <v>1.6288946267774416</v>
      </c>
      <c r="M61" s="58">
        <f t="shared" si="15"/>
        <v>1.7103393581163138</v>
      </c>
      <c r="N61" s="58">
        <f t="shared" si="15"/>
        <v>1.7958563260221292</v>
      </c>
      <c r="O61" s="58">
        <f t="shared" si="15"/>
        <v>1.885649142323236</v>
      </c>
      <c r="P61" s="58">
        <f t="shared" si="15"/>
        <v>1.9799315994393973</v>
      </c>
      <c r="Q61" s="58">
        <f t="shared" si="15"/>
        <v>2.078928179411368</v>
      </c>
      <c r="R61" s="59" t="s">
        <v>38</v>
      </c>
    </row>
    <row r="62" spans="1:18" ht="12.75" hidden="1">
      <c r="A62" s="56"/>
      <c r="B62" s="60" t="s">
        <v>26</v>
      </c>
      <c r="C62" s="61">
        <f aca="true" t="shared" si="16" ref="C62:Q62">1/C61</f>
        <v>0.9523809523809523</v>
      </c>
      <c r="D62" s="61">
        <f t="shared" si="16"/>
        <v>0.9070294784580498</v>
      </c>
      <c r="E62" s="61">
        <f t="shared" si="16"/>
        <v>0.863837598531476</v>
      </c>
      <c r="F62" s="61">
        <f t="shared" si="16"/>
        <v>0.822702474791882</v>
      </c>
      <c r="G62" s="61">
        <f t="shared" si="16"/>
        <v>0.783526166468459</v>
      </c>
      <c r="H62" s="61">
        <f t="shared" si="16"/>
        <v>0.7462153966366276</v>
      </c>
      <c r="I62" s="61">
        <f t="shared" si="16"/>
        <v>0.7106813301301215</v>
      </c>
      <c r="J62" s="61">
        <f t="shared" si="16"/>
        <v>0.6768393620286872</v>
      </c>
      <c r="K62" s="61">
        <f t="shared" si="16"/>
        <v>0.6446089162177973</v>
      </c>
      <c r="L62" s="61">
        <f t="shared" si="16"/>
        <v>0.6139132535407593</v>
      </c>
      <c r="M62" s="61">
        <f t="shared" si="16"/>
        <v>0.5846792890864374</v>
      </c>
      <c r="N62" s="61">
        <f t="shared" si="16"/>
        <v>0.5568374181775595</v>
      </c>
      <c r="O62" s="61">
        <f t="shared" si="16"/>
        <v>0.5303213506452946</v>
      </c>
      <c r="P62" s="61">
        <f t="shared" si="16"/>
        <v>0.5050679529955189</v>
      </c>
      <c r="Q62" s="61">
        <f t="shared" si="16"/>
        <v>0.4810170980909702</v>
      </c>
      <c r="R62" s="62" t="s">
        <v>38</v>
      </c>
    </row>
    <row r="63" spans="1:18" ht="12.75" hidden="1">
      <c r="A63" s="9"/>
      <c r="B63" s="6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62"/>
    </row>
    <row r="64" spans="1:18" ht="12.75">
      <c r="A64" s="19">
        <v>28</v>
      </c>
      <c r="B64" s="20" t="s">
        <v>21</v>
      </c>
      <c r="C64" s="50">
        <f aca="true" t="shared" si="17" ref="C64:Q64">C21+C35+C56</f>
        <v>0</v>
      </c>
      <c r="D64" s="50">
        <f t="shared" si="17"/>
        <v>0</v>
      </c>
      <c r="E64" s="50">
        <f t="shared" si="17"/>
        <v>0</v>
      </c>
      <c r="F64" s="50">
        <f t="shared" si="17"/>
        <v>0</v>
      </c>
      <c r="G64" s="50">
        <f t="shared" si="17"/>
        <v>0</v>
      </c>
      <c r="H64" s="50">
        <f t="shared" si="17"/>
        <v>0</v>
      </c>
      <c r="I64" s="50">
        <f t="shared" si="17"/>
        <v>0</v>
      </c>
      <c r="J64" s="50">
        <f t="shared" si="17"/>
        <v>0</v>
      </c>
      <c r="K64" s="50">
        <f t="shared" si="17"/>
        <v>0</v>
      </c>
      <c r="L64" s="50">
        <f t="shared" si="17"/>
        <v>0</v>
      </c>
      <c r="M64" s="50">
        <f t="shared" si="17"/>
        <v>0</v>
      </c>
      <c r="N64" s="50">
        <f t="shared" si="17"/>
        <v>0</v>
      </c>
      <c r="O64" s="50">
        <f t="shared" si="17"/>
        <v>0</v>
      </c>
      <c r="P64" s="50">
        <f t="shared" si="17"/>
        <v>0</v>
      </c>
      <c r="Q64" s="50">
        <f t="shared" si="17"/>
        <v>0</v>
      </c>
      <c r="R64" s="52">
        <f aca="true" t="shared" si="18" ref="R64:R69">SUM(C64:Q64)</f>
        <v>0</v>
      </c>
    </row>
    <row r="65" spans="1:18" ht="12.75">
      <c r="A65" s="19">
        <v>29</v>
      </c>
      <c r="B65" s="20" t="s">
        <v>39</v>
      </c>
      <c r="C65" s="50">
        <f aca="true" t="shared" si="19" ref="C65:Q65">C64*C62</f>
        <v>0</v>
      </c>
      <c r="D65" s="50">
        <f t="shared" si="19"/>
        <v>0</v>
      </c>
      <c r="E65" s="50">
        <f t="shared" si="19"/>
        <v>0</v>
      </c>
      <c r="F65" s="50">
        <f t="shared" si="19"/>
        <v>0</v>
      </c>
      <c r="G65" s="50">
        <f t="shared" si="19"/>
        <v>0</v>
      </c>
      <c r="H65" s="50">
        <f t="shared" si="19"/>
        <v>0</v>
      </c>
      <c r="I65" s="50">
        <f t="shared" si="19"/>
        <v>0</v>
      </c>
      <c r="J65" s="50">
        <f t="shared" si="19"/>
        <v>0</v>
      </c>
      <c r="K65" s="50">
        <f t="shared" si="19"/>
        <v>0</v>
      </c>
      <c r="L65" s="50">
        <f t="shared" si="19"/>
        <v>0</v>
      </c>
      <c r="M65" s="50">
        <f t="shared" si="19"/>
        <v>0</v>
      </c>
      <c r="N65" s="50">
        <f t="shared" si="19"/>
        <v>0</v>
      </c>
      <c r="O65" s="50">
        <f t="shared" si="19"/>
        <v>0</v>
      </c>
      <c r="P65" s="50">
        <f t="shared" si="19"/>
        <v>0</v>
      </c>
      <c r="Q65" s="50">
        <f t="shared" si="19"/>
        <v>0</v>
      </c>
      <c r="R65" s="27">
        <f t="shared" si="18"/>
        <v>0</v>
      </c>
    </row>
    <row r="66" spans="1:18" ht="12.75">
      <c r="A66" s="19">
        <v>30</v>
      </c>
      <c r="B66" s="20" t="s">
        <v>24</v>
      </c>
      <c r="C66" s="50">
        <f aca="true" t="shared" si="20" ref="C66:Q66">C47</f>
        <v>0</v>
      </c>
      <c r="D66" s="50">
        <f t="shared" si="20"/>
        <v>0</v>
      </c>
      <c r="E66" s="50">
        <f t="shared" si="20"/>
        <v>0</v>
      </c>
      <c r="F66" s="50">
        <f t="shared" si="20"/>
        <v>0</v>
      </c>
      <c r="G66" s="50">
        <f t="shared" si="20"/>
        <v>0</v>
      </c>
      <c r="H66" s="50">
        <f t="shared" si="20"/>
        <v>0</v>
      </c>
      <c r="I66" s="50">
        <f t="shared" si="20"/>
        <v>0</v>
      </c>
      <c r="J66" s="50">
        <f t="shared" si="20"/>
        <v>0</v>
      </c>
      <c r="K66" s="50">
        <f t="shared" si="20"/>
        <v>0</v>
      </c>
      <c r="L66" s="50">
        <f t="shared" si="20"/>
        <v>0</v>
      </c>
      <c r="M66" s="50">
        <f t="shared" si="20"/>
        <v>0</v>
      </c>
      <c r="N66" s="50">
        <f t="shared" si="20"/>
        <v>0</v>
      </c>
      <c r="O66" s="50">
        <f t="shared" si="20"/>
        <v>0</v>
      </c>
      <c r="P66" s="50">
        <f t="shared" si="20"/>
        <v>0</v>
      </c>
      <c r="Q66" s="50">
        <f t="shared" si="20"/>
        <v>0</v>
      </c>
      <c r="R66" s="52">
        <f t="shared" si="18"/>
        <v>0</v>
      </c>
    </row>
    <row r="67" spans="1:18" ht="12.75">
      <c r="A67" s="19">
        <v>31</v>
      </c>
      <c r="B67" s="20" t="s">
        <v>40</v>
      </c>
      <c r="C67" s="50">
        <f aca="true" t="shared" si="21" ref="C67:Q67">C66*C62</f>
        <v>0</v>
      </c>
      <c r="D67" s="50">
        <f t="shared" si="21"/>
        <v>0</v>
      </c>
      <c r="E67" s="50">
        <f t="shared" si="21"/>
        <v>0</v>
      </c>
      <c r="F67" s="50">
        <f t="shared" si="21"/>
        <v>0</v>
      </c>
      <c r="G67" s="50">
        <f t="shared" si="21"/>
        <v>0</v>
      </c>
      <c r="H67" s="50">
        <f t="shared" si="21"/>
        <v>0</v>
      </c>
      <c r="I67" s="50">
        <f t="shared" si="21"/>
        <v>0</v>
      </c>
      <c r="J67" s="50">
        <f t="shared" si="21"/>
        <v>0</v>
      </c>
      <c r="K67" s="50">
        <f t="shared" si="21"/>
        <v>0</v>
      </c>
      <c r="L67" s="50">
        <f t="shared" si="21"/>
        <v>0</v>
      </c>
      <c r="M67" s="50">
        <f t="shared" si="21"/>
        <v>0</v>
      </c>
      <c r="N67" s="50">
        <f t="shared" si="21"/>
        <v>0</v>
      </c>
      <c r="O67" s="50">
        <f t="shared" si="21"/>
        <v>0</v>
      </c>
      <c r="P67" s="50">
        <f t="shared" si="21"/>
        <v>0</v>
      </c>
      <c r="Q67" s="50">
        <f t="shared" si="21"/>
        <v>0</v>
      </c>
      <c r="R67" s="27">
        <f t="shared" si="18"/>
        <v>0</v>
      </c>
    </row>
    <row r="68" spans="1:18" ht="12.75">
      <c r="A68" s="19">
        <v>32</v>
      </c>
      <c r="B68" s="20" t="s">
        <v>54</v>
      </c>
      <c r="C68" s="50">
        <f>C66-C64</f>
        <v>0</v>
      </c>
      <c r="D68" s="50">
        <f aca="true" t="shared" si="22" ref="D68:Q68">D66-D64</f>
        <v>0</v>
      </c>
      <c r="E68" s="50">
        <f t="shared" si="22"/>
        <v>0</v>
      </c>
      <c r="F68" s="50">
        <f t="shared" si="22"/>
        <v>0</v>
      </c>
      <c r="G68" s="50">
        <f t="shared" si="22"/>
        <v>0</v>
      </c>
      <c r="H68" s="50">
        <f t="shared" si="22"/>
        <v>0</v>
      </c>
      <c r="I68" s="50">
        <f t="shared" si="22"/>
        <v>0</v>
      </c>
      <c r="J68" s="50">
        <f t="shared" si="22"/>
        <v>0</v>
      </c>
      <c r="K68" s="50">
        <f t="shared" si="22"/>
        <v>0</v>
      </c>
      <c r="L68" s="50">
        <f t="shared" si="22"/>
        <v>0</v>
      </c>
      <c r="M68" s="50">
        <f t="shared" si="22"/>
        <v>0</v>
      </c>
      <c r="N68" s="50">
        <f t="shared" si="22"/>
        <v>0</v>
      </c>
      <c r="O68" s="50">
        <f t="shared" si="22"/>
        <v>0</v>
      </c>
      <c r="P68" s="50">
        <f t="shared" si="22"/>
        <v>0</v>
      </c>
      <c r="Q68" s="50">
        <f t="shared" si="22"/>
        <v>0</v>
      </c>
      <c r="R68" s="52">
        <f t="shared" si="18"/>
        <v>0</v>
      </c>
    </row>
    <row r="69" spans="1:18" ht="12.75">
      <c r="A69" s="64">
        <v>33</v>
      </c>
      <c r="B69" s="20" t="s">
        <v>53</v>
      </c>
      <c r="C69" s="65">
        <f aca="true" t="shared" si="23" ref="C69:Q69">C67-C65</f>
        <v>0</v>
      </c>
      <c r="D69" s="65">
        <f t="shared" si="23"/>
        <v>0</v>
      </c>
      <c r="E69" s="65">
        <f t="shared" si="23"/>
        <v>0</v>
      </c>
      <c r="F69" s="65">
        <f t="shared" si="23"/>
        <v>0</v>
      </c>
      <c r="G69" s="65">
        <f t="shared" si="23"/>
        <v>0</v>
      </c>
      <c r="H69" s="65">
        <f t="shared" si="23"/>
        <v>0</v>
      </c>
      <c r="I69" s="65">
        <f t="shared" si="23"/>
        <v>0</v>
      </c>
      <c r="J69" s="65">
        <f t="shared" si="23"/>
        <v>0</v>
      </c>
      <c r="K69" s="65">
        <f t="shared" si="23"/>
        <v>0</v>
      </c>
      <c r="L69" s="65">
        <f t="shared" si="23"/>
        <v>0</v>
      </c>
      <c r="M69" s="65">
        <f t="shared" si="23"/>
        <v>0</v>
      </c>
      <c r="N69" s="65">
        <f t="shared" si="23"/>
        <v>0</v>
      </c>
      <c r="O69" s="65">
        <f t="shared" si="23"/>
        <v>0</v>
      </c>
      <c r="P69" s="65">
        <f t="shared" si="23"/>
        <v>0</v>
      </c>
      <c r="Q69" s="65">
        <f t="shared" si="23"/>
        <v>0</v>
      </c>
      <c r="R69" s="27">
        <f t="shared" si="18"/>
        <v>0</v>
      </c>
    </row>
    <row r="70" spans="1:18" ht="12.75">
      <c r="A70" s="66">
        <v>34</v>
      </c>
      <c r="B70" s="67" t="s">
        <v>42</v>
      </c>
      <c r="C70" s="68" t="e">
        <f>R69/R65</f>
        <v>#DIV/0!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53"/>
    </row>
    <row r="79" spans="3:1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ht="12.75">
      <c r="C80" s="1"/>
    </row>
  </sheetData>
  <sheetProtection password="DCD3" sheet="1" objects="1" scenarios="1"/>
  <protectedRanges>
    <protectedRange sqref="C54:Q54" name="Rozsah8"/>
    <protectedRange sqref="C45:Q46" name="Rozsah7"/>
    <protectedRange sqref="C41:Q43" name="Rozsah6"/>
    <protectedRange sqref="C36:Q36" name="Rozsah5"/>
    <protectedRange sqref="C26:Q34" name="Rozsah4"/>
    <protectedRange sqref="C17:Q19" name="Rozsah3"/>
    <protectedRange sqref="C11:Q15" name="Rozsah2"/>
    <protectedRange sqref="C6" name="Rozsah1"/>
  </protectedRange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Bobis</cp:lastModifiedBy>
  <dcterms:created xsi:type="dcterms:W3CDTF">2008-05-20T13:18:44Z</dcterms:created>
  <dcterms:modified xsi:type="dcterms:W3CDTF">2008-08-15T09:30:07Z</dcterms:modified>
  <cp:category/>
  <cp:version/>
  <cp:contentType/>
  <cp:contentStatus/>
</cp:coreProperties>
</file>